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80" windowHeight="11100" tabRatio="50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<sst xmlns="http://schemas.openxmlformats.org/spreadsheetml/2006/main" count="138" uniqueCount="104">
  <si>
    <t>Startliste til kaninløbet</t>
  </si>
  <si>
    <t>mænd</t>
  </si>
  <si>
    <t>km</t>
  </si>
  <si>
    <t>endelig længde</t>
  </si>
  <si>
    <t>kvinder + H 70</t>
  </si>
  <si>
    <t>Hvis dit navn ikke er nævnt,</t>
  </si>
  <si>
    <t>har du ikke gennemført 5 svære baner,</t>
  </si>
  <si>
    <t>men det kan (måske) nås endnu…..</t>
  </si>
  <si>
    <t>Blokhus</t>
  </si>
  <si>
    <t>Fussingø</t>
  </si>
  <si>
    <t>Påske</t>
  </si>
  <si>
    <t>DM-ultralang</t>
  </si>
  <si>
    <t>Sletten</t>
  </si>
  <si>
    <t>NJ-lang</t>
  </si>
  <si>
    <t>Grund</t>
  </si>
  <si>
    <t>Skagen 1</t>
  </si>
  <si>
    <t>Skagen 2</t>
  </si>
  <si>
    <t>JF-lang</t>
  </si>
  <si>
    <t>Rebild</t>
  </si>
  <si>
    <t>DM-lang</t>
  </si>
  <si>
    <t>Svinkløv</t>
  </si>
  <si>
    <t>Finderup</t>
  </si>
  <si>
    <t>Stendal</t>
  </si>
  <si>
    <t>Silkeborg</t>
  </si>
  <si>
    <t>NJ-dag</t>
  </si>
  <si>
    <t>Mænd</t>
  </si>
  <si>
    <t xml:space="preserve">Ole Jensen </t>
  </si>
  <si>
    <t>*9,3</t>
  </si>
  <si>
    <t>*14,1</t>
  </si>
  <si>
    <t>*11,3</t>
  </si>
  <si>
    <t>*7,4</t>
  </si>
  <si>
    <t>Lennart Rebsdorf</t>
  </si>
  <si>
    <t>*11,6</t>
  </si>
  <si>
    <t>*7,5</t>
  </si>
  <si>
    <t>*11,1</t>
  </si>
  <si>
    <t>*7,6</t>
  </si>
  <si>
    <t>Henrik Bach</t>
  </si>
  <si>
    <t>*16,3</t>
  </si>
  <si>
    <t>*9,0</t>
  </si>
  <si>
    <t>Klaus Wolsing</t>
  </si>
  <si>
    <t>*9,9</t>
  </si>
  <si>
    <t>*14,9</t>
  </si>
  <si>
    <t>*14,3</t>
  </si>
  <si>
    <t>*9,6</t>
  </si>
  <si>
    <t>Jens Christensen</t>
  </si>
  <si>
    <t>*11,9</t>
  </si>
  <si>
    <t>*18,3</t>
  </si>
  <si>
    <t>Gert Rebsdorf</t>
  </si>
  <si>
    <t>*14,8</t>
  </si>
  <si>
    <t>*15,8</t>
  </si>
  <si>
    <t>*10,1</t>
  </si>
  <si>
    <t>Keld Østergaard</t>
  </si>
  <si>
    <t>*17,7</t>
  </si>
  <si>
    <t>*10,9</t>
  </si>
  <si>
    <t>*17,2</t>
  </si>
  <si>
    <t>*12,4</t>
  </si>
  <si>
    <t>*10,4</t>
  </si>
  <si>
    <t>Carl Henrik Pedersen</t>
  </si>
  <si>
    <t>*15,0</t>
  </si>
  <si>
    <t>*13,6</t>
  </si>
  <si>
    <t>Bettina Gjedde</t>
  </si>
  <si>
    <t>*18,0</t>
  </si>
  <si>
    <t>*19,1</t>
  </si>
  <si>
    <t>*12,6</t>
  </si>
  <si>
    <t>*11,0</t>
  </si>
  <si>
    <t>Helge Poulsen</t>
  </si>
  <si>
    <t>*15,9</t>
  </si>
  <si>
    <t>*14,0</t>
  </si>
  <si>
    <t>Ole Præstgaard</t>
  </si>
  <si>
    <t>*19,6</t>
  </si>
  <si>
    <t>Lajla Præstgaard</t>
  </si>
  <si>
    <t>*17,9</t>
  </si>
  <si>
    <t>*18,5</t>
  </si>
  <si>
    <t>*10,7</t>
  </si>
  <si>
    <t>*12,2</t>
  </si>
  <si>
    <t>Niels J. Iversen</t>
  </si>
  <si>
    <t>*20,0</t>
  </si>
  <si>
    <t>Arne Pedersen</t>
  </si>
  <si>
    <t>*15,5</t>
  </si>
  <si>
    <t>*23,7</t>
  </si>
  <si>
    <t>*23,6</t>
  </si>
  <si>
    <t>*13,0</t>
  </si>
  <si>
    <t>Vagn Lidegaard</t>
  </si>
  <si>
    <t>*35,6</t>
  </si>
  <si>
    <t>*30,0</t>
  </si>
  <si>
    <t>*14,5</t>
  </si>
  <si>
    <t>Rigmor Schou</t>
  </si>
  <si>
    <t>*13,3</t>
  </si>
  <si>
    <t>*22,3</t>
  </si>
  <si>
    <t>*23,4</t>
  </si>
  <si>
    <t>*10,0</t>
  </si>
  <si>
    <t>Hanne H. Poulsen</t>
  </si>
  <si>
    <t>*16,8</t>
  </si>
  <si>
    <t>*20,9</t>
  </si>
  <si>
    <t>*26,5</t>
  </si>
  <si>
    <t>*13,8</t>
  </si>
  <si>
    <t>Hanne Skovrider</t>
  </si>
  <si>
    <t>Bente Østergaard</t>
  </si>
  <si>
    <t>*20,1</t>
  </si>
  <si>
    <t>Betty Lison</t>
  </si>
  <si>
    <t>*28,6</t>
  </si>
  <si>
    <t>Inge Iversen</t>
  </si>
  <si>
    <t>*25,4</t>
  </si>
  <si>
    <t>*43,8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</si>
</sst>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" formatCode="0"/>
    <numFmt numFmtId="165" formatCode="0.000"/>
  </numFmts>
  <fonts count="11">
    <font>
      <sz val="10"/>
      <color indexed="8"/>
      <name val="Arial"/>
      <family val="0"/>
    </font>
    <font>
      <sz val="10"/>
      <color indexed="8"/>
      <name val="Comic Sans MS"/>
      <family val="0"/>
    </font>
    <font>
      <b/>
      <sz val="8"/>
      <color indexed="11"/>
      <name val="Verdana"/>
      <family val="0"/>
    </font>
    <font>
      <sz val="8"/>
      <color indexed="8"/>
      <name val="Verdana"/>
      <family val="0"/>
    </font>
    <font>
      <sz val="9"/>
      <color indexed="21"/>
      <name val="Verdana"/>
      <family val="0"/>
    </font>
    <font>
      <sz val="9"/>
      <color indexed="8"/>
      <name val="Verdana"/>
      <family val="0"/>
    </font>
    <font>
      <b/>
      <sz val="12"/>
      <color indexed="8"/>
      <name val="Verdana"/>
      <family val="0"/>
    </font>
    <font>
      <sz val="8"/>
      <color indexed="21"/>
      <name val="Verdana"/>
      <family val="0"/>
    </font>
    <font>
      <sz val="10"/>
      <color indexed="8"/>
      <name val="Verdana"/>
      <family val="0"/>
    </font>
    <font>
      <b/>
      <sz val="8"/>
      <color indexed="8"/>
      <name val="Verdana"/>
      <family val="0"/>
    </font>
    <font>
      <b/>
      <sz val="8"/>
      <color indexed="39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164" fontId="2" fillId="0" borderId="1" xfId="0" applyAlignment="1">
      <alignment/>
    </xf>
    <xf numFmtId="164" fontId="3" fillId="0" borderId="2" xfId="0" applyAlignment="1">
      <alignment/>
    </xf>
    <xf numFmtId="1" fontId="3" fillId="0" borderId="2" xfId="0" applyAlignment="1">
      <alignment/>
    </xf>
    <xf numFmtId="164" fontId="4" fillId="0" borderId="2" xfId="0" applyAlignment="1">
      <alignment/>
    </xf>
    <xf numFmtId="164" fontId="5" fillId="0" borderId="2" xfId="0" applyAlignment="1">
      <alignment/>
    </xf>
    <xf numFmtId="164" fontId="5" fillId="0" borderId="3" xfId="0" applyAlignment="1">
      <alignment/>
    </xf>
    <xf numFmtId="164" fontId="3" fillId="0" borderId="4" xfId="0" applyAlignment="1">
      <alignment/>
    </xf>
    <xf numFmtId="165" fontId="3" fillId="0" borderId="5" xfId="0" applyAlignment="1">
      <alignment/>
    </xf>
    <xf numFmtId="164" fontId="3" fillId="0" borderId="5" xfId="0" applyAlignment="1">
      <alignment/>
    </xf>
    <xf numFmtId="1" fontId="6" fillId="0" borderId="5" xfId="0" applyAlignment="1">
      <alignment horizontal="left"/>
    </xf>
    <xf numFmtId="164" fontId="4" fillId="0" borderId="5" xfId="0" applyAlignment="1">
      <alignment/>
    </xf>
    <xf numFmtId="164" fontId="5" fillId="0" borderId="5" xfId="0" applyAlignment="1">
      <alignment/>
    </xf>
    <xf numFmtId="164" fontId="5" fillId="0" borderId="6" xfId="0" applyAlignment="1">
      <alignment/>
    </xf>
    <xf numFmtId="0" fontId="3" fillId="0" borderId="5" xfId="0" applyAlignment="1">
      <alignment/>
    </xf>
    <xf numFmtId="164" fontId="5" fillId="0" borderId="5" xfId="0" applyAlignment="1">
      <alignment horizontal="left" textRotation="180"/>
    </xf>
    <xf numFmtId="164" fontId="5" fillId="0" borderId="6" xfId="0" applyAlignment="1">
      <alignment horizontal="left" textRotation="180"/>
    </xf>
    <xf numFmtId="164" fontId="7" fillId="0" borderId="4" xfId="0" applyAlignment="1">
      <alignment/>
    </xf>
    <xf numFmtId="0" fontId="8" fillId="0" borderId="5" xfId="0" applyAlignment="1">
      <alignment/>
    </xf>
    <xf numFmtId="164" fontId="7" fillId="0" borderId="5" xfId="0" applyAlignment="1">
      <alignment/>
    </xf>
    <xf numFmtId="1" fontId="9" fillId="0" borderId="5" xfId="0" applyAlignment="1">
      <alignment horizontal="left"/>
    </xf>
    <xf numFmtId="164" fontId="4" fillId="0" borderId="6" xfId="0" applyAlignment="1">
      <alignment/>
    </xf>
    <xf numFmtId="164" fontId="4" fillId="0" borderId="5" xfId="0" applyAlignment="1">
      <alignment horizontal="left" textRotation="90"/>
    </xf>
    <xf numFmtId="164" fontId="4" fillId="0" borderId="6" xfId="0" applyAlignment="1">
      <alignment horizontal="left" textRotation="90"/>
    </xf>
    <xf numFmtId="164" fontId="9" fillId="0" borderId="4" xfId="0" applyAlignment="1">
      <alignment/>
    </xf>
    <xf numFmtId="1" fontId="3" fillId="0" borderId="5" xfId="0" applyAlignment="1">
      <alignment/>
    </xf>
    <xf numFmtId="1" fontId="9" fillId="0" borderId="5" xfId="0" applyAlignment="1">
      <alignment horizontal="center"/>
    </xf>
    <xf numFmtId="164" fontId="10" fillId="0" borderId="5" xfId="0" applyAlignment="1">
      <alignment/>
    </xf>
    <xf numFmtId="164" fontId="2" fillId="0" borderId="5" xfId="0" applyAlignment="1">
      <alignment/>
    </xf>
    <xf numFmtId="0" fontId="1" fillId="0" borderId="5" xfId="0" applyAlignment="1">
      <alignment/>
    </xf>
    <xf numFmtId="164" fontId="3" fillId="0" borderId="6" xfId="0" applyAlignment="1">
      <alignment/>
    </xf>
    <xf numFmtId="164" fontId="3" fillId="0" borderId="6" xfId="0" applyAlignment="1">
      <alignment horizontal="right"/>
    </xf>
    <xf numFmtId="164" fontId="3" fillId="0" borderId="1" xfId="0" applyAlignment="1">
      <alignment/>
    </xf>
    <xf numFmtId="164" fontId="10" fillId="0" borderId="2" xfId="0" applyAlignment="1">
      <alignment/>
    </xf>
    <xf numFmtId="164" fontId="2" fillId="0" borderId="2" xfId="0" applyAlignment="1">
      <alignment/>
    </xf>
    <xf numFmtId="164" fontId="3" fillId="0" borderId="3" xfId="0" applyAlignment="1">
      <alignment/>
    </xf>
    <xf numFmtId="164" fontId="3" fillId="0" borderId="5" xfId="0" applyAlignment="1">
      <alignment horizontal="right"/>
    </xf>
    <xf numFmtId="164" fontId="2" fillId="0" borderId="6" xfId="0" applyAlignment="1">
      <alignment horizontal="right"/>
    </xf>
    <xf numFmtId="164" fontId="3" fillId="0" borderId="7" xfId="0" applyAlignment="1">
      <alignment/>
    </xf>
    <xf numFmtId="164" fontId="3" fillId="0" borderId="8" xfId="0" applyAlignment="1">
      <alignment/>
    </xf>
    <xf numFmtId="164" fontId="10" fillId="0" borderId="8" xfId="0" applyAlignment="1">
      <alignment/>
    </xf>
    <xf numFmtId="164" fontId="2" fillId="0" borderId="8" xfId="0" applyAlignment="1">
      <alignment/>
    </xf>
    <xf numFmtId="164" fontId="3" fillId="0" borderId="8" xfId="0" applyAlignment="1">
      <alignment horizontal="right"/>
    </xf>
    <xf numFmtId="164" fontId="5" fillId="0" borderId="9" xfId="0" applyAlignment="1">
      <alignment/>
    </xf>
    <xf numFmtId="164" fontId="5" fillId="0" borderId="0" xfId="0" applyAlignment="1">
      <alignment/>
    </xf>
    <xf numFmtId="164" fontId="3" fillId="0" borderId="0" xfId="0" applyAlignment="1">
      <alignment/>
    </xf>
    <xf numFmtId="0" fontId="2" fillId="0" borderId="5" xfId="0" applyAlignment="1">
      <alignment/>
    </xf>
    <xf numFmtId="164" fontId="3" fillId="0" borderId="5" xfId="0" applyAlignment="1">
      <alignment/>
    </xf>
    <xf numFmtId="1" fontId="9" fillId="0" borderId="5" xfId="0" applyAlignment="1">
      <alignment horizontal="center"/>
    </xf>
    <xf numFmtId="164" fontId="2" fillId="0" borderId="5" xfId="0" applyAlignment="1">
      <alignment/>
    </xf>
    <xf numFmtId="164" fontId="10" fillId="0" borderId="5" xfId="0" applyAlignment="1">
      <alignment/>
    </xf>
    <xf numFmtId="164" fontId="5" fillId="0" borderId="5" xfId="0" applyAlignment="1">
      <alignment/>
    </xf>
    <xf numFmtId="164" fontId="3" fillId="0" borderId="5" xfId="0" applyAlignment="1">
      <alignment/>
    </xf>
    <xf numFmtId="164" fontId="5" fillId="0" borderId="0" xfId="0" applyAlignment="1">
      <alignment/>
    </xf>
    <xf numFmtId="164" fontId="3" fillId="0" borderId="0" xfId="0" applyAlignment="1">
      <alignment/>
    </xf>
    <xf numFmtId="0" fontId="8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3996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030A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7">
      <selection activeCell="C23" sqref="C23"/>
    </sheetView>
  </sheetViews>
  <sheetFormatPr defaultColWidth="10.00390625" defaultRowHeight="12.75"/>
  <cols>
    <col min="1" max="1" width="29.421875" style="0" bestFit="1" customWidth="1"/>
    <col min="2" max="3" width="5.00390625" style="0" bestFit="1" customWidth="1"/>
    <col min="4" max="4" width="3.57421875" style="0" bestFit="1" customWidth="1"/>
    <col min="5" max="5" width="4.8515625" style="0" bestFit="1" customWidth="1"/>
    <col min="6" max="10" width="5.421875" style="0" bestFit="1" customWidth="1"/>
    <col min="11" max="11" width="4.140625" style="0" bestFit="1" customWidth="1"/>
    <col min="12" max="14" width="5.421875" style="0" bestFit="1" customWidth="1"/>
    <col min="15" max="15" width="4.140625" style="0" bestFit="1" customWidth="1"/>
    <col min="16" max="19" width="5.421875" style="0" bestFit="1" customWidth="1"/>
    <col min="20" max="20" width="4.140625" style="0" bestFit="1" customWidth="1"/>
    <col min="21" max="21" width="5.421875" style="0" bestFit="1" customWidth="1"/>
    <col min="22" max="22" width="4.140625" style="0" bestFit="1" customWidth="1"/>
    <col min="23" max="24" width="5.421875" style="0" bestFit="1" customWidth="1"/>
    <col min="25" max="25" width="4.421875" style="0" bestFit="1" customWidth="1"/>
  </cols>
  <sheetData>
    <row r="1" spans="1:25" ht="13.5">
      <c r="A1" s="2" t="s">
        <v>0</v>
      </c>
      <c r="B1" s="3"/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7"/>
    </row>
    <row r="2" spans="1:25" ht="16.5">
      <c r="A2" s="8" t="s">
        <v>1</v>
      </c>
      <c r="B2" s="9">
        <v>4.96</v>
      </c>
      <c r="C2" s="10" t="s">
        <v>2</v>
      </c>
      <c r="D2" s="29" t="s">
        <v>3</v>
      </c>
      <c r="E2" s="11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1:25" ht="16.5">
      <c r="A3" s="8" t="s">
        <v>4</v>
      </c>
      <c r="B3" s="9">
        <v>3.04</v>
      </c>
      <c r="C3" s="15" t="s">
        <v>2</v>
      </c>
      <c r="D3" s="47" t="s">
        <v>3</v>
      </c>
      <c r="E3" s="11"/>
      <c r="F3" s="1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3"/>
      <c r="T3" s="13"/>
      <c r="U3" s="13"/>
      <c r="V3" s="16"/>
      <c r="W3" s="16"/>
      <c r="X3" s="16"/>
      <c r="Y3" s="17"/>
    </row>
    <row r="4" spans="1:25" ht="16.5">
      <c r="A4" s="18"/>
      <c r="B4" s="19"/>
      <c r="C4" s="20"/>
      <c r="D4" s="20"/>
      <c r="E4" s="11"/>
      <c r="F4" s="12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</row>
    <row r="5" spans="1:25" ht="16.5">
      <c r="A5" s="8" t="s">
        <v>5</v>
      </c>
      <c r="B5" s="10"/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  <c r="T5" s="13"/>
      <c r="U5" s="13"/>
      <c r="V5" s="13"/>
      <c r="W5" s="13"/>
      <c r="X5" s="16"/>
      <c r="Y5" s="14"/>
    </row>
    <row r="6" spans="1:25" ht="16.5">
      <c r="A6" s="8" t="s">
        <v>6</v>
      </c>
      <c r="B6" s="10"/>
      <c r="C6" s="10"/>
      <c r="D6" s="10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6"/>
      <c r="Y6" s="14"/>
    </row>
    <row r="7" spans="1:25" ht="13.5">
      <c r="A7" s="8" t="s">
        <v>7</v>
      </c>
      <c r="B7" s="10"/>
      <c r="C7" s="10"/>
      <c r="D7" s="10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2"/>
    </row>
    <row r="8" spans="1:25" ht="61.5">
      <c r="A8" s="8"/>
      <c r="B8" s="10"/>
      <c r="C8" s="10"/>
      <c r="D8" s="10"/>
      <c r="E8" s="21"/>
      <c r="F8" s="23" t="s">
        <v>8</v>
      </c>
      <c r="G8" s="23" t="s">
        <v>8</v>
      </c>
      <c r="H8" s="23" t="s">
        <v>9</v>
      </c>
      <c r="I8" s="23" t="s">
        <v>10</v>
      </c>
      <c r="J8" s="23" t="s">
        <v>10</v>
      </c>
      <c r="K8" s="23" t="s">
        <v>10</v>
      </c>
      <c r="L8" s="23" t="s">
        <v>11</v>
      </c>
      <c r="M8" s="23" t="s">
        <v>12</v>
      </c>
      <c r="N8" s="23" t="s">
        <v>13</v>
      </c>
      <c r="O8" s="23" t="s">
        <v>14</v>
      </c>
      <c r="P8" s="23" t="s">
        <v>15</v>
      </c>
      <c r="Q8" s="23" t="s">
        <v>16</v>
      </c>
      <c r="R8" s="23" t="s">
        <v>17</v>
      </c>
      <c r="S8" s="23" t="s">
        <v>18</v>
      </c>
      <c r="T8" s="23" t="s">
        <v>19</v>
      </c>
      <c r="U8" s="23" t="s">
        <v>20</v>
      </c>
      <c r="V8" s="23" t="s">
        <v>21</v>
      </c>
      <c r="W8" s="23" t="s">
        <v>22</v>
      </c>
      <c r="X8" s="23" t="s">
        <v>23</v>
      </c>
      <c r="Y8" s="24" t="s">
        <v>24</v>
      </c>
    </row>
    <row r="9" spans="1:25" ht="13.5">
      <c r="A9" s="25" t="s">
        <v>25</v>
      </c>
      <c r="B9" s="10"/>
      <c r="C9" s="10"/>
      <c r="D9" s="10"/>
      <c r="E9" s="2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4"/>
    </row>
    <row r="10" spans="1:25" ht="15.75">
      <c r="A10" s="8" t="s">
        <v>26</v>
      </c>
      <c r="B10" s="10">
        <f>(SUM(F10:AY10)/COUNT(F10:AY10))</f>
        <v>9.575</v>
      </c>
      <c r="C10" s="10">
        <f>B10*B$2</f>
        <v>47.492</v>
      </c>
      <c r="D10" s="26">
        <f>C10-C$39</f>
        <v>47.492</v>
      </c>
      <c r="E10" s="27">
        <v>1100</v>
      </c>
      <c r="F10" s="10"/>
      <c r="G10" s="10">
        <v>9.5</v>
      </c>
      <c r="H10" s="28" t="s">
        <v>27</v>
      </c>
      <c r="I10" s="10"/>
      <c r="J10" s="10"/>
      <c r="K10" s="10"/>
      <c r="L10" s="10">
        <v>10.1</v>
      </c>
      <c r="M10" s="29" t="s">
        <v>28</v>
      </c>
      <c r="N10" s="10"/>
      <c r="O10" s="10"/>
      <c r="P10" s="10"/>
      <c r="Q10" s="10"/>
      <c r="R10" s="10"/>
      <c r="S10" s="10">
        <v>9.2</v>
      </c>
      <c r="T10" s="10"/>
      <c r="U10" s="29" t="s">
        <v>29</v>
      </c>
      <c r="V10" s="30"/>
      <c r="W10" s="10">
        <v>9.5</v>
      </c>
      <c r="X10" s="10"/>
      <c r="Y10" s="28" t="s">
        <v>30</v>
      </c>
    </row>
    <row r="11" spans="1:25" ht="15.75">
      <c r="A11" s="8" t="s">
        <v>31</v>
      </c>
      <c r="B11" s="10">
        <f>(SUM(F11:AY11)/COUNT(F11:AY11))</f>
        <v>10.1</v>
      </c>
      <c r="C11" s="10">
        <f>B11*B$2</f>
        <v>50.096</v>
      </c>
      <c r="D11" s="26">
        <f>C11-C$10</f>
        <v>2.603999999999999</v>
      </c>
      <c r="E11" s="27">
        <f>1100-D11-40</f>
        <v>1057.396</v>
      </c>
      <c r="F11" s="29" t="s">
        <v>32</v>
      </c>
      <c r="G11" s="28" t="s">
        <v>33</v>
      </c>
      <c r="H11" s="10"/>
      <c r="I11" s="10"/>
      <c r="J11" s="10"/>
      <c r="K11" s="10"/>
      <c r="L11" s="10"/>
      <c r="M11" s="29" t="s">
        <v>34</v>
      </c>
      <c r="N11" s="10"/>
      <c r="O11" s="10"/>
      <c r="P11" s="10"/>
      <c r="Q11" s="10"/>
      <c r="R11" s="10"/>
      <c r="S11" s="10"/>
      <c r="T11" s="10"/>
      <c r="U11" s="10">
        <v>10.1</v>
      </c>
      <c r="V11" s="30"/>
      <c r="W11" s="28" t="s">
        <v>35</v>
      </c>
      <c r="X11" s="10"/>
      <c r="Y11" s="14"/>
    </row>
    <row r="12" spans="1:25" ht="15.75">
      <c r="A12" s="8" t="s">
        <v>36</v>
      </c>
      <c r="B12" s="10">
        <f>(SUM(F12:AY12)/COUNT(F12:AY12))</f>
        <v>11.65</v>
      </c>
      <c r="C12" s="10">
        <f>B12*B$2</f>
        <v>57.784</v>
      </c>
      <c r="D12" s="26">
        <f>C12-C$10</f>
        <v>10.292000000000002</v>
      </c>
      <c r="E12" s="27">
        <f>1100-D12-40</f>
        <v>1049.708</v>
      </c>
      <c r="F12" s="10"/>
      <c r="G12" s="10"/>
      <c r="H12" s="10"/>
      <c r="I12" s="10"/>
      <c r="J12" s="10"/>
      <c r="K12" s="10"/>
      <c r="L12" s="10">
        <v>10.2</v>
      </c>
      <c r="M12" s="29" t="s">
        <v>37</v>
      </c>
      <c r="N12" s="10"/>
      <c r="O12" s="10"/>
      <c r="P12" s="10"/>
      <c r="Q12" s="10"/>
      <c r="R12" s="10"/>
      <c r="S12" s="10"/>
      <c r="T12" s="10"/>
      <c r="U12" s="10">
        <v>13.1</v>
      </c>
      <c r="V12" s="30"/>
      <c r="W12" s="28" t="s">
        <v>38</v>
      </c>
      <c r="X12" s="10"/>
      <c r="Y12" s="14"/>
    </row>
    <row r="13" spans="1:25" ht="15.75">
      <c r="A13" s="8" t="s">
        <v>39</v>
      </c>
      <c r="B13" s="10">
        <f>(SUM(F13:AY13)/COUNT(F13:AY13))</f>
        <v>12.066666666666668</v>
      </c>
      <c r="C13" s="10">
        <f>B13*B$2</f>
        <v>59.85066666666683</v>
      </c>
      <c r="D13" s="26">
        <f>C13-C$10</f>
        <v>12.3586666666668</v>
      </c>
      <c r="E13" s="27">
        <f>1100-D13-40</f>
        <v>1047.64133333333</v>
      </c>
      <c r="F13" s="10">
        <v>10.9</v>
      </c>
      <c r="G13" s="28" t="s">
        <v>40</v>
      </c>
      <c r="H13" s="10"/>
      <c r="I13" s="10"/>
      <c r="J13" s="10"/>
      <c r="K13" s="10"/>
      <c r="L13" s="10"/>
      <c r="M13" s="29" t="s">
        <v>41</v>
      </c>
      <c r="N13" s="29" t="s">
        <v>42</v>
      </c>
      <c r="O13" s="29"/>
      <c r="P13" s="29"/>
      <c r="Q13" s="29"/>
      <c r="R13" s="10"/>
      <c r="S13" s="10"/>
      <c r="T13" s="10"/>
      <c r="U13" s="10">
        <v>14.1</v>
      </c>
      <c r="V13" s="30"/>
      <c r="W13" s="28" t="s">
        <v>43</v>
      </c>
      <c r="X13" s="10">
        <v>11.2</v>
      </c>
      <c r="Y13" s="31"/>
    </row>
    <row r="14" spans="1:25" ht="15.75">
      <c r="A14" s="8" t="s">
        <v>44</v>
      </c>
      <c r="B14" s="10">
        <f>(SUM(F14:AY14)/COUNT(F14:AY14))</f>
        <v>12.5</v>
      </c>
      <c r="C14" s="10">
        <f>B14*B$2</f>
        <v>62</v>
      </c>
      <c r="D14" s="26">
        <f>C14-C$10</f>
        <v>14.508000000000003</v>
      </c>
      <c r="E14" s="27">
        <f>1100-D14-40</f>
        <v>1045.492</v>
      </c>
      <c r="F14" s="10"/>
      <c r="G14" s="10"/>
      <c r="H14" s="28" t="s">
        <v>45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9" t="s">
        <v>46</v>
      </c>
      <c r="V14" s="30"/>
      <c r="W14" s="10">
        <v>12.5</v>
      </c>
      <c r="X14" s="13"/>
      <c r="Y14" s="14"/>
    </row>
    <row r="15" spans="1:25" ht="13.5">
      <c r="A15" s="8" t="s">
        <v>47</v>
      </c>
      <c r="B15" s="10">
        <f>(SUM(F15:AY15)/COUNT(F15:AY15))</f>
        <v>12.925</v>
      </c>
      <c r="C15" s="10">
        <f>B15*B$2</f>
        <v>64.108</v>
      </c>
      <c r="D15" s="26">
        <f>C15-C$10</f>
        <v>16.616000000000007</v>
      </c>
      <c r="E15" s="27">
        <f>1100-D15-40</f>
        <v>1043.384</v>
      </c>
      <c r="F15" s="10">
        <v>13.7</v>
      </c>
      <c r="G15" s="10">
        <v>13.3</v>
      </c>
      <c r="H15" s="28" t="s">
        <v>29</v>
      </c>
      <c r="I15" s="10"/>
      <c r="J15" s="10"/>
      <c r="K15" s="10"/>
      <c r="L15" s="29" t="s">
        <v>48</v>
      </c>
      <c r="M15" s="29" t="s">
        <v>49</v>
      </c>
      <c r="N15" s="10"/>
      <c r="O15" s="10"/>
      <c r="P15" s="10"/>
      <c r="Q15" s="10"/>
      <c r="R15" s="10"/>
      <c r="S15" s="10"/>
      <c r="T15" s="10"/>
      <c r="U15" s="10"/>
      <c r="V15" s="10"/>
      <c r="W15" s="10">
        <v>11.6</v>
      </c>
      <c r="X15" s="10">
        <v>13.1</v>
      </c>
      <c r="Y15" s="28" t="s">
        <v>50</v>
      </c>
    </row>
    <row r="16" spans="1:25" ht="15.75">
      <c r="A16" s="8" t="s">
        <v>51</v>
      </c>
      <c r="B16" s="10">
        <f>(SUM(F16:AY16)/COUNT(F16:AY16))</f>
        <v>13.98</v>
      </c>
      <c r="C16" s="10">
        <f>B16*B$2</f>
        <v>69.3408</v>
      </c>
      <c r="D16" s="26">
        <f>C16-C$10</f>
        <v>21.848800000000004</v>
      </c>
      <c r="E16" s="27">
        <f>1100-D16-40</f>
        <v>1038.1512</v>
      </c>
      <c r="F16" s="10">
        <v>15.7</v>
      </c>
      <c r="G16" s="29" t="s">
        <v>52</v>
      </c>
      <c r="H16" s="28" t="s">
        <v>53</v>
      </c>
      <c r="I16" s="10"/>
      <c r="J16" s="10"/>
      <c r="K16" s="10"/>
      <c r="L16" s="10">
        <v>12.7</v>
      </c>
      <c r="M16" s="10"/>
      <c r="N16" s="10">
        <v>15.2</v>
      </c>
      <c r="O16" s="10"/>
      <c r="P16" s="10">
        <v>12.5</v>
      </c>
      <c r="Q16" s="10"/>
      <c r="R16" s="10"/>
      <c r="S16" s="10"/>
      <c r="T16" s="10"/>
      <c r="U16" s="29" t="s">
        <v>54</v>
      </c>
      <c r="V16" s="30"/>
      <c r="W16" s="10">
        <v>13.8</v>
      </c>
      <c r="X16" s="28" t="s">
        <v>55</v>
      </c>
      <c r="Y16" s="28" t="s">
        <v>56</v>
      </c>
    </row>
    <row r="17" spans="1:256" ht="12" customHeight="1">
      <c r="A17" s="48" t="s">
        <v>57</v>
      </c>
      <c r="B17" s="48">
        <f>(SUM(F17:AY17)/COUNT(F17:AY17))</f>
        <v>14.8</v>
      </c>
      <c r="C17" s="48">
        <f>B17*B$2</f>
        <v>73.408</v>
      </c>
      <c r="D17" s="26">
        <f>C17-C$10</f>
        <v>25.916000000000004</v>
      </c>
      <c r="E17" s="49">
        <f>1100-D17-40</f>
        <v>1034.084</v>
      </c>
      <c r="F17" s="48"/>
      <c r="G17" s="48"/>
      <c r="H17" s="50" t="s">
        <v>58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51" t="s">
        <v>59</v>
      </c>
      <c r="T17" s="48"/>
      <c r="U17" s="48"/>
      <c r="V17" s="48"/>
      <c r="W17" s="48"/>
      <c r="X17" s="52"/>
      <c r="Y17" s="53">
        <v>14.8</v>
      </c>
      <c r="Z17" s="54"/>
      <c r="AA17" s="54"/>
      <c r="AB17" s="54"/>
      <c r="AC17" s="54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</row>
    <row r="18" spans="1:25" ht="15.75">
      <c r="A18" s="8" t="s">
        <v>60</v>
      </c>
      <c r="B18" s="10">
        <f>(SUM(F18:AY18)/COUNT(F18:AY18))</f>
        <v>15.05</v>
      </c>
      <c r="C18" s="10">
        <f>B18*B$2</f>
        <v>74.648</v>
      </c>
      <c r="D18" s="26">
        <f>C18-C$10</f>
        <v>27.156</v>
      </c>
      <c r="E18" s="27">
        <f>1100-D18-40</f>
        <v>1032.844</v>
      </c>
      <c r="F18" s="10"/>
      <c r="G18" s="10">
        <v>14.4</v>
      </c>
      <c r="H18" s="10"/>
      <c r="I18" s="10"/>
      <c r="J18" s="10"/>
      <c r="K18" s="10"/>
      <c r="L18" s="10"/>
      <c r="M18" s="29" t="s">
        <v>61</v>
      </c>
      <c r="N18" s="10"/>
      <c r="O18" s="10"/>
      <c r="P18" s="10"/>
      <c r="Q18" s="10"/>
      <c r="R18" s="10"/>
      <c r="S18" s="10">
        <v>15.7</v>
      </c>
      <c r="T18" s="10"/>
      <c r="U18" s="29" t="s">
        <v>62</v>
      </c>
      <c r="V18" s="30"/>
      <c r="W18" s="28" t="s">
        <v>63</v>
      </c>
      <c r="X18" s="13"/>
      <c r="Y18" s="28" t="s">
        <v>64</v>
      </c>
    </row>
    <row r="19" spans="1:25" ht="13.5">
      <c r="A19" s="8" t="s">
        <v>65</v>
      </c>
      <c r="B19" s="10">
        <f>(SUM(F19:AY19)/COUNT(F19:AY19))</f>
        <v>15.5</v>
      </c>
      <c r="C19" s="10">
        <f>B19*B$2</f>
        <v>76.88</v>
      </c>
      <c r="D19" s="26">
        <f>C19-C$10</f>
        <v>29.387999999999998</v>
      </c>
      <c r="E19" s="27">
        <f>1100-D19-40</f>
        <v>1030.612</v>
      </c>
      <c r="F19" s="10">
        <v>15.5</v>
      </c>
      <c r="G19" s="10"/>
      <c r="H19" s="10"/>
      <c r="I19" s="10"/>
      <c r="J19" s="10"/>
      <c r="K19" s="10"/>
      <c r="L19" s="10"/>
      <c r="M19" s="29" t="s">
        <v>66</v>
      </c>
      <c r="N19" s="28" t="s">
        <v>67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31"/>
    </row>
    <row r="20" spans="1:25" ht="15.75">
      <c r="A20" s="8" t="s">
        <v>68</v>
      </c>
      <c r="B20" s="10">
        <f>(SUM(F20:AY20)/COUNT(F20:AY20))</f>
        <v>15.75</v>
      </c>
      <c r="C20" s="10">
        <f>B20*B$2</f>
        <v>78.12</v>
      </c>
      <c r="D20" s="26">
        <f>C20-C$10</f>
        <v>30.628000000000007</v>
      </c>
      <c r="E20" s="27">
        <f>1100-D20-40</f>
        <v>1029.372</v>
      </c>
      <c r="F20" s="10"/>
      <c r="G20" s="10">
        <v>16.399999999999995</v>
      </c>
      <c r="H20" s="10"/>
      <c r="I20" s="10"/>
      <c r="J20" s="10"/>
      <c r="K20" s="10"/>
      <c r="L20" s="10"/>
      <c r="M20" s="29" t="s">
        <v>69</v>
      </c>
      <c r="N20" s="10"/>
      <c r="O20" s="10"/>
      <c r="P20" s="10"/>
      <c r="Q20" s="10"/>
      <c r="R20" s="10"/>
      <c r="S20" s="10"/>
      <c r="T20" s="10"/>
      <c r="U20" s="10">
        <v>15.1</v>
      </c>
      <c r="V20" s="30"/>
      <c r="W20" s="28" t="s">
        <v>64</v>
      </c>
      <c r="X20" s="10"/>
      <c r="Y20" s="32"/>
    </row>
    <row r="21" spans="1:25" ht="13.5">
      <c r="A21" s="8" t="s">
        <v>70</v>
      </c>
      <c r="B21" s="10">
        <f>(SUM(F21:AY21)/COUNT(F21:AY21))</f>
        <v>15.95</v>
      </c>
      <c r="C21" s="10">
        <f>B21*B$2</f>
        <v>79.112</v>
      </c>
      <c r="D21" s="26">
        <f>C21-C$26</f>
        <v>33.35999999999999</v>
      </c>
      <c r="E21" s="27">
        <f>1100-D21-40</f>
        <v>1026.64</v>
      </c>
      <c r="F21" s="10">
        <v>15.2</v>
      </c>
      <c r="G21" s="10"/>
      <c r="H21" s="10"/>
      <c r="I21" s="10"/>
      <c r="J21" s="10"/>
      <c r="K21" s="10"/>
      <c r="L21" s="10">
        <v>16.7</v>
      </c>
      <c r="M21" s="10"/>
      <c r="N21" s="10"/>
      <c r="O21" s="10"/>
      <c r="P21" s="10"/>
      <c r="Q21" s="10"/>
      <c r="R21" s="10"/>
      <c r="S21" s="29" t="s">
        <v>71</v>
      </c>
      <c r="T21" s="10"/>
      <c r="U21" s="29" t="s">
        <v>72</v>
      </c>
      <c r="V21" s="10"/>
      <c r="W21" s="28" t="s">
        <v>73</v>
      </c>
      <c r="X21" s="10"/>
      <c r="Y21" s="28" t="s">
        <v>74</v>
      </c>
    </row>
    <row r="22" spans="1:25" ht="15.75">
      <c r="A22" s="8" t="s">
        <v>75</v>
      </c>
      <c r="B22" s="10">
        <f>(SUM(F22:AY22)/COUNT(F22:AY22))</f>
        <v>17.3</v>
      </c>
      <c r="C22" s="10">
        <f>B22*B$2</f>
        <v>85.808</v>
      </c>
      <c r="D22" s="26">
        <f>C22-C$10</f>
        <v>38.31600000000001</v>
      </c>
      <c r="E22" s="27">
        <f>1100-D22-40</f>
        <v>1021.684</v>
      </c>
      <c r="F22" s="10">
        <v>17.1</v>
      </c>
      <c r="G22" s="10">
        <v>17.5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9" t="s">
        <v>76</v>
      </c>
      <c r="V22" s="30"/>
      <c r="W22" s="28" t="s">
        <v>58</v>
      </c>
      <c r="X22" s="10"/>
      <c r="Y22" s="31"/>
    </row>
    <row r="23" spans="1:25" ht="13.5">
      <c r="A23" s="8" t="s">
        <v>77</v>
      </c>
      <c r="B23" s="10">
        <f>(SUM(F23:AY23)/COUNT(F23:AY23))</f>
        <v>17.7125</v>
      </c>
      <c r="C23" s="10">
        <f>B23*B$2</f>
        <v>87.854</v>
      </c>
      <c r="D23" s="26">
        <f>C23-C$10</f>
        <v>40.362</v>
      </c>
      <c r="E23" s="27">
        <f>1100-D23-40</f>
        <v>1019.6379999999999</v>
      </c>
      <c r="F23" s="10">
        <v>15.6</v>
      </c>
      <c r="G23" s="28" t="s">
        <v>78</v>
      </c>
      <c r="H23" s="10"/>
      <c r="I23" s="10"/>
      <c r="J23" s="10"/>
      <c r="K23" s="10"/>
      <c r="L23" s="10">
        <v>18.4</v>
      </c>
      <c r="M23" s="29" t="s">
        <v>79</v>
      </c>
      <c r="N23" s="10">
        <v>16.5</v>
      </c>
      <c r="O23" s="10"/>
      <c r="P23" s="29" t="s">
        <v>80</v>
      </c>
      <c r="Q23" s="10">
        <v>19.9</v>
      </c>
      <c r="R23" s="10"/>
      <c r="S23" s="10">
        <v>20.8</v>
      </c>
      <c r="T23" s="10"/>
      <c r="U23" s="10">
        <v>19.3</v>
      </c>
      <c r="V23" s="10">
        <v>15.5</v>
      </c>
      <c r="W23" s="28" t="s">
        <v>81</v>
      </c>
      <c r="X23" s="10">
        <v>15.7</v>
      </c>
      <c r="Y23" s="31"/>
    </row>
    <row r="24" spans="1:25" ht="13.5">
      <c r="A24" s="8" t="s">
        <v>82</v>
      </c>
      <c r="B24" s="10">
        <f>(SUM(F24:AY24)/COUNT(F24:AY24))</f>
        <v>20.725</v>
      </c>
      <c r="C24" s="10">
        <f>B24*B$2</f>
        <v>102.796</v>
      </c>
      <c r="D24" s="26">
        <f>C24-C$10</f>
        <v>55.30400000000001</v>
      </c>
      <c r="E24" s="27">
        <f>1100-D24-40</f>
        <v>1004.6959999999999</v>
      </c>
      <c r="F24" s="10">
        <v>17.3</v>
      </c>
      <c r="G24" s="10">
        <v>17.2</v>
      </c>
      <c r="H24" s="10">
        <v>17.5</v>
      </c>
      <c r="I24" s="10">
        <v>16.2</v>
      </c>
      <c r="J24" s="28" t="s">
        <v>78</v>
      </c>
      <c r="K24" s="10">
        <v>17.3</v>
      </c>
      <c r="L24" s="10">
        <v>18.9</v>
      </c>
      <c r="M24" s="10">
        <v>23.5</v>
      </c>
      <c r="N24" s="10">
        <v>17.2</v>
      </c>
      <c r="O24" s="10">
        <v>23.8</v>
      </c>
      <c r="P24" s="29" t="s">
        <v>83</v>
      </c>
      <c r="Q24" s="10">
        <v>28.6</v>
      </c>
      <c r="R24" s="29" t="s">
        <v>84</v>
      </c>
      <c r="S24" s="10">
        <v>26.8</v>
      </c>
      <c r="T24" s="10">
        <v>21.1</v>
      </c>
      <c r="U24" s="10">
        <v>26.3</v>
      </c>
      <c r="V24" s="10">
        <v>19.2</v>
      </c>
      <c r="W24" s="10">
        <v>16.1</v>
      </c>
      <c r="X24" s="10">
        <v>24.6</v>
      </c>
      <c r="Y24" s="28" t="s">
        <v>85</v>
      </c>
    </row>
    <row r="25" spans="1:25" ht="14.25">
      <c r="A25" s="25" t="s">
        <v>4</v>
      </c>
      <c r="B25" s="19"/>
      <c r="C25" s="19"/>
      <c r="D25" s="19"/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4"/>
    </row>
    <row r="26" spans="1:25" ht="13.5">
      <c r="A26" s="8" t="s">
        <v>60</v>
      </c>
      <c r="B26" s="10">
        <f>(SUM(F26:AY26)/COUNT(F26:AY26))</f>
        <v>15.05</v>
      </c>
      <c r="C26" s="10">
        <f>B26*B$3</f>
        <v>45.752</v>
      </c>
      <c r="D26" s="26">
        <f>C26-C$26</f>
        <v>0</v>
      </c>
      <c r="E26" s="27">
        <v>1100</v>
      </c>
      <c r="F26" s="10"/>
      <c r="G26" s="10">
        <v>14.4</v>
      </c>
      <c r="H26" s="10"/>
      <c r="I26" s="10"/>
      <c r="J26" s="10"/>
      <c r="K26" s="10"/>
      <c r="L26" s="10"/>
      <c r="M26" s="29" t="s">
        <v>61</v>
      </c>
      <c r="N26" s="10"/>
      <c r="O26" s="10"/>
      <c r="P26" s="10"/>
      <c r="Q26" s="10"/>
      <c r="R26" s="10"/>
      <c r="S26" s="10">
        <v>15.7</v>
      </c>
      <c r="T26" s="10"/>
      <c r="U26" s="29" t="s">
        <v>62</v>
      </c>
      <c r="V26" s="10"/>
      <c r="W26" s="28" t="s">
        <v>63</v>
      </c>
      <c r="X26" s="10"/>
      <c r="Y26" s="28" t="s">
        <v>64</v>
      </c>
    </row>
    <row r="27" spans="1:25" ht="13.5">
      <c r="A27" s="33" t="s">
        <v>86</v>
      </c>
      <c r="B27" s="3">
        <f>(SUM(F27:AY27)/COUNT(F27:AY27))</f>
        <v>15.6</v>
      </c>
      <c r="C27" s="3">
        <f>B27*B$3</f>
        <v>47.424</v>
      </c>
      <c r="D27" s="26">
        <f>C27-C$26</f>
        <v>1.671999999999997</v>
      </c>
      <c r="E27" s="27">
        <f>1100-D27-40</f>
        <v>1058.328</v>
      </c>
      <c r="F27" s="34" t="s">
        <v>87</v>
      </c>
      <c r="G27" s="3">
        <v>15.1</v>
      </c>
      <c r="H27" s="3"/>
      <c r="I27" s="3"/>
      <c r="J27" s="3"/>
      <c r="K27" s="3"/>
      <c r="L27" s="3">
        <v>15.3</v>
      </c>
      <c r="M27" s="35" t="s">
        <v>88</v>
      </c>
      <c r="N27" s="3">
        <v>15.4</v>
      </c>
      <c r="O27" s="3"/>
      <c r="P27" s="3">
        <v>15.7</v>
      </c>
      <c r="Q27" s="35" t="s">
        <v>89</v>
      </c>
      <c r="R27" s="3"/>
      <c r="S27" s="3">
        <v>15.2</v>
      </c>
      <c r="T27" s="3"/>
      <c r="U27" s="3">
        <v>15.9</v>
      </c>
      <c r="V27" s="3">
        <v>15</v>
      </c>
      <c r="W27" s="34" t="s">
        <v>90</v>
      </c>
      <c r="X27" s="3">
        <v>17.2</v>
      </c>
      <c r="Y27" s="36"/>
    </row>
    <row r="28" spans="1:25" ht="13.5">
      <c r="A28" s="8" t="s">
        <v>70</v>
      </c>
      <c r="B28" s="10">
        <f>(SUM(F28:AY28)/COUNT(F28:AY28))</f>
        <v>15.95</v>
      </c>
      <c r="C28" s="10">
        <f>B28*B$3</f>
        <v>48.488</v>
      </c>
      <c r="D28" s="26">
        <f>C28-C$26</f>
        <v>2.735999999999997</v>
      </c>
      <c r="E28" s="27">
        <f>1100-D28-40</f>
        <v>1057.264</v>
      </c>
      <c r="F28" s="10">
        <v>15.2</v>
      </c>
      <c r="G28" s="10"/>
      <c r="H28" s="10"/>
      <c r="I28" s="10"/>
      <c r="J28" s="10"/>
      <c r="K28" s="10"/>
      <c r="L28" s="10">
        <v>16.7</v>
      </c>
      <c r="M28" s="10"/>
      <c r="N28" s="10"/>
      <c r="O28" s="10"/>
      <c r="P28" s="10"/>
      <c r="Q28" s="10"/>
      <c r="R28" s="10"/>
      <c r="S28" s="29" t="s">
        <v>71</v>
      </c>
      <c r="T28" s="10"/>
      <c r="U28" s="29" t="s">
        <v>72</v>
      </c>
      <c r="V28" s="10"/>
      <c r="W28" s="28" t="s">
        <v>73</v>
      </c>
      <c r="X28" s="10"/>
      <c r="Y28" s="28" t="s">
        <v>74</v>
      </c>
    </row>
    <row r="29" spans="1:25" ht="13.5">
      <c r="A29" s="8" t="s">
        <v>91</v>
      </c>
      <c r="B29" s="10">
        <f>(SUM(F29:AY29)/COUNT(F29:AY29))</f>
        <v>17.2</v>
      </c>
      <c r="C29" s="10">
        <f>B29*B$3</f>
        <v>52.288</v>
      </c>
      <c r="D29" s="26">
        <f>C29-C$26</f>
        <v>6.535999999999994</v>
      </c>
      <c r="E29" s="27">
        <f>1100-D29-40</f>
        <v>1053.464</v>
      </c>
      <c r="F29" s="28" t="s">
        <v>92</v>
      </c>
      <c r="G29" s="10"/>
      <c r="H29" s="10"/>
      <c r="I29" s="10"/>
      <c r="J29" s="10"/>
      <c r="K29" s="10"/>
      <c r="L29" s="10"/>
      <c r="M29" s="29" t="s">
        <v>93</v>
      </c>
      <c r="N29" s="10">
        <v>17.2</v>
      </c>
      <c r="O29" s="10"/>
      <c r="P29" s="10"/>
      <c r="Q29" s="10"/>
      <c r="R29" s="10"/>
      <c r="S29" s="10"/>
      <c r="T29" s="10"/>
      <c r="U29" s="29" t="s">
        <v>94</v>
      </c>
      <c r="V29" s="10"/>
      <c r="W29" s="10"/>
      <c r="X29" s="13"/>
      <c r="Y29" s="28" t="s">
        <v>95</v>
      </c>
    </row>
    <row r="30" spans="1:25" ht="13.5">
      <c r="A30" s="8" t="s">
        <v>77</v>
      </c>
      <c r="B30" s="10">
        <f>(SUM(F30:AY30)/COUNT(F30:AY30))</f>
        <v>17.7125</v>
      </c>
      <c r="C30" s="10">
        <f>B30*B$3</f>
        <v>53.846</v>
      </c>
      <c r="D30" s="26">
        <f>C30-C$26</f>
        <v>8.093999999999994</v>
      </c>
      <c r="E30" s="27">
        <f>1100-D30-40</f>
        <v>1051.906</v>
      </c>
      <c r="F30" s="10">
        <v>15.6</v>
      </c>
      <c r="G30" s="28" t="s">
        <v>78</v>
      </c>
      <c r="H30" s="10"/>
      <c r="I30" s="10"/>
      <c r="J30" s="10"/>
      <c r="K30" s="10"/>
      <c r="L30" s="10">
        <v>18.4</v>
      </c>
      <c r="M30" s="29" t="s">
        <v>79</v>
      </c>
      <c r="N30" s="10">
        <v>16.5</v>
      </c>
      <c r="O30" s="10"/>
      <c r="P30" s="29" t="s">
        <v>80</v>
      </c>
      <c r="Q30" s="10">
        <v>19.9</v>
      </c>
      <c r="R30" s="10"/>
      <c r="S30" s="10">
        <v>20.8</v>
      </c>
      <c r="T30" s="10"/>
      <c r="U30" s="10">
        <v>19.3</v>
      </c>
      <c r="V30" s="10">
        <v>15.5</v>
      </c>
      <c r="W30" s="28" t="s">
        <v>81</v>
      </c>
      <c r="X30" s="10">
        <v>15.7</v>
      </c>
      <c r="Y30" s="31"/>
    </row>
    <row r="31" spans="1:25" ht="13.5">
      <c r="A31" s="8" t="s">
        <v>96</v>
      </c>
      <c r="B31" s="10">
        <f>(SUM(F31:AY31)/COUNT(F31:AY31))</f>
        <v>17.9</v>
      </c>
      <c r="C31" s="10">
        <f>B31*B$3</f>
        <v>54.416</v>
      </c>
      <c r="D31" s="26">
        <f>C31-C$26</f>
        <v>8.663999999999994</v>
      </c>
      <c r="E31" s="27">
        <f>1100-D31-40</f>
        <v>1051.336</v>
      </c>
      <c r="F31" s="37"/>
      <c r="G31" s="37"/>
      <c r="H31" s="37"/>
      <c r="I31" s="37"/>
      <c r="J31" s="37"/>
      <c r="K31" s="37"/>
      <c r="L31" s="37"/>
      <c r="M31" s="29" t="s">
        <v>88</v>
      </c>
      <c r="N31" s="28" t="s">
        <v>59</v>
      </c>
      <c r="O31" s="37"/>
      <c r="P31" s="37">
        <v>17</v>
      </c>
      <c r="Q31" s="37">
        <v>18.8</v>
      </c>
      <c r="R31" s="37"/>
      <c r="S31" s="37"/>
      <c r="T31" s="37"/>
      <c r="U31" s="37"/>
      <c r="V31" s="37"/>
      <c r="W31" s="37"/>
      <c r="X31" s="37"/>
      <c r="Y31" s="38"/>
    </row>
    <row r="32" spans="1:25" ht="13.5">
      <c r="A32" s="8" t="s">
        <v>97</v>
      </c>
      <c r="B32" s="10">
        <f>(SUM(F32:AY32)/COUNT(F32:AY32))</f>
        <v>19.2</v>
      </c>
      <c r="C32" s="10">
        <f>B32*B$3</f>
        <v>58.367999999999995</v>
      </c>
      <c r="D32" s="26">
        <f>C32-C$26</f>
        <v>12.616</v>
      </c>
      <c r="E32" s="27">
        <f>1100-D32-40</f>
        <v>1047.384</v>
      </c>
      <c r="F32" s="10"/>
      <c r="G32" s="10">
        <v>19.2</v>
      </c>
      <c r="H32" s="10"/>
      <c r="I32" s="10"/>
      <c r="J32" s="10"/>
      <c r="K32" s="10"/>
      <c r="L32" s="10"/>
      <c r="M32" s="10"/>
      <c r="N32" s="10"/>
      <c r="O32" s="10"/>
      <c r="P32" s="29" t="s">
        <v>98</v>
      </c>
      <c r="Q32" s="10"/>
      <c r="R32" s="10"/>
      <c r="S32" s="10"/>
      <c r="T32" s="10"/>
      <c r="U32" s="10"/>
      <c r="V32" s="10"/>
      <c r="W32" s="28" t="s">
        <v>28</v>
      </c>
      <c r="X32" s="10"/>
      <c r="Y32" s="31"/>
    </row>
    <row r="33" spans="1:25" ht="13.5">
      <c r="A33" s="8" t="s">
        <v>82</v>
      </c>
      <c r="B33" s="10">
        <f>(SUM(F33:AY33)/COUNT(F33:AY33))</f>
        <v>20.725</v>
      </c>
      <c r="C33" s="10">
        <f>B33*B$3</f>
        <v>63.004000000000005</v>
      </c>
      <c r="D33" s="26">
        <f>C33-C$26</f>
        <v>17.251999999999995</v>
      </c>
      <c r="E33" s="27">
        <f>1100-D33-40</f>
        <v>1042.748</v>
      </c>
      <c r="F33" s="10">
        <v>17.3</v>
      </c>
      <c r="G33" s="10">
        <v>17.2</v>
      </c>
      <c r="H33" s="10">
        <v>17.5</v>
      </c>
      <c r="I33" s="10">
        <v>16.2</v>
      </c>
      <c r="J33" s="28" t="s">
        <v>78</v>
      </c>
      <c r="K33" s="10">
        <v>17.3</v>
      </c>
      <c r="L33" s="10">
        <v>18.9</v>
      </c>
      <c r="M33" s="10">
        <v>23.5</v>
      </c>
      <c r="N33" s="10">
        <v>17.2</v>
      </c>
      <c r="O33" s="10">
        <v>23.8</v>
      </c>
      <c r="P33" s="29" t="s">
        <v>83</v>
      </c>
      <c r="Q33" s="10">
        <v>28.6</v>
      </c>
      <c r="R33" s="29" t="s">
        <v>84</v>
      </c>
      <c r="S33" s="10">
        <v>26.8</v>
      </c>
      <c r="T33" s="10">
        <v>21.1</v>
      </c>
      <c r="U33" s="10">
        <v>26.3</v>
      </c>
      <c r="V33" s="10">
        <v>19.2</v>
      </c>
      <c r="W33" s="10">
        <v>16.1</v>
      </c>
      <c r="X33" s="10">
        <v>24.6</v>
      </c>
      <c r="Y33" s="28" t="s">
        <v>85</v>
      </c>
    </row>
    <row r="34" spans="1:25" ht="13.5">
      <c r="A34" s="8" t="s">
        <v>99</v>
      </c>
      <c r="B34" s="10">
        <f>(SUM(F34:AY34)/COUNT(F34:AY34))</f>
        <v>20.95</v>
      </c>
      <c r="C34" s="10">
        <f>B34*B$3</f>
        <v>63.687999999999995</v>
      </c>
      <c r="D34" s="26">
        <f>C34-C$26</f>
        <v>17.936</v>
      </c>
      <c r="E34" s="27">
        <f>1100-D34-40</f>
        <v>1042.064</v>
      </c>
      <c r="F34" s="10">
        <v>21.9</v>
      </c>
      <c r="G34" s="10">
        <v>20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9" t="s">
        <v>100</v>
      </c>
      <c r="V34" s="37"/>
      <c r="W34" s="28" t="s">
        <v>48</v>
      </c>
      <c r="X34" s="10"/>
      <c r="Y34" s="31"/>
    </row>
    <row r="35" spans="1:25" ht="13.5">
      <c r="A35" s="39" t="s">
        <v>101</v>
      </c>
      <c r="B35" s="40">
        <f>(SUM(F35:AY35)/COUNT(F35:AY35))</f>
        <v>33.2</v>
      </c>
      <c r="C35" s="40">
        <f>B35*B$3</f>
        <v>100.92800000000001</v>
      </c>
      <c r="D35" s="26">
        <f>C35-C$26</f>
        <v>55.175999999999995</v>
      </c>
      <c r="E35" s="27">
        <f>1100-D35-40</f>
        <v>1004.8240000000001</v>
      </c>
      <c r="F35" s="40"/>
      <c r="G35" s="41" t="s">
        <v>102</v>
      </c>
      <c r="H35" s="40"/>
      <c r="I35" s="40"/>
      <c r="J35" s="40"/>
      <c r="K35" s="40"/>
      <c r="L35" s="40"/>
      <c r="M35" s="42" t="s">
        <v>103</v>
      </c>
      <c r="N35" s="40"/>
      <c r="O35" s="40"/>
      <c r="P35" s="40"/>
      <c r="Q35" s="40"/>
      <c r="R35" s="40"/>
      <c r="S35" s="40"/>
      <c r="T35" s="40"/>
      <c r="U35" s="40">
        <v>40.7</v>
      </c>
      <c r="V35" s="43"/>
      <c r="W35" s="43">
        <v>25.7</v>
      </c>
      <c r="X35" s="43"/>
      <c r="Y35" s="44"/>
    </row>
    <row r="36" ht="13.5">
      <c r="X36" s="45"/>
    </row>
    <row r="37" ht="13.5">
      <c r="X37" s="45"/>
    </row>
    <row r="38" ht="13.5">
      <c r="X38" s="45"/>
    </row>
    <row r="39" ht="13.5">
      <c r="X39" s="46"/>
    </row>
    <row r="40" ht="13.5">
      <c r="X40" s="46"/>
    </row>
    <row r="41" ht="13.5">
      <c r="X41" s="46"/>
    </row>
    <row r="42" ht="13.5">
      <c r="X42" s="45"/>
    </row>
    <row r="43" ht="13.5">
      <c r="X43" s="46"/>
    </row>
    <row r="44" ht="13.5">
      <c r="X44" s="46"/>
    </row>
  </sheetData>
  <sheetProtection/>
  <printOptions/>
  <pageMargins left="0.7875" right="0.7875" top="0.7875" bottom="0.7875" header="0.39375" footer="0.3937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2017-10-29T13:49:04Z</dcterms:created>
  <dcterms:modified xsi:type="dcterms:W3CDTF">2017-10-27T11:23:23Z</dcterms:modified>
  <cp:category/>
  <cp:version/>
  <cp:contentType/>
  <cp:contentStatus/>
</cp:coreProperties>
</file>